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0" yWindow="-36" windowWidth="10368" windowHeight="8052"/>
  </bookViews>
  <sheets>
    <sheet name="106.6" sheetId="4" r:id="rId1"/>
  </sheets>
  <calcPr calcId="125725"/>
</workbook>
</file>

<file path=xl/calcChain.xml><?xml version="1.0" encoding="utf-8"?>
<calcChain xmlns="http://schemas.openxmlformats.org/spreadsheetml/2006/main">
  <c r="A57" i="4"/>
  <c r="O33"/>
  <c r="N33"/>
  <c r="M33"/>
  <c r="L33"/>
  <c r="K33"/>
  <c r="J33"/>
  <c r="Q11"/>
  <c r="R11"/>
  <c r="S11"/>
  <c r="T11"/>
  <c r="U11"/>
  <c r="V11"/>
  <c r="Q12"/>
  <c r="W12" s="1"/>
  <c r="R12"/>
  <c r="S12"/>
  <c r="T12"/>
  <c r="U12"/>
  <c r="V12"/>
  <c r="Q13"/>
  <c r="R13"/>
  <c r="S13"/>
  <c r="T13"/>
  <c r="U13"/>
  <c r="V13"/>
  <c r="Q14"/>
  <c r="R14"/>
  <c r="S14"/>
  <c r="T14"/>
  <c r="U14"/>
  <c r="V14"/>
  <c r="Q15"/>
  <c r="R15"/>
  <c r="S15"/>
  <c r="T15"/>
  <c r="U15"/>
  <c r="V15"/>
  <c r="Q16"/>
  <c r="R16"/>
  <c r="S16"/>
  <c r="T16"/>
  <c r="U16"/>
  <c r="V16"/>
  <c r="Q17"/>
  <c r="R17"/>
  <c r="S17"/>
  <c r="T17"/>
  <c r="U17"/>
  <c r="V17"/>
  <c r="Q18"/>
  <c r="R18"/>
  <c r="S18"/>
  <c r="T18"/>
  <c r="U18"/>
  <c r="V18"/>
  <c r="Q19"/>
  <c r="R19"/>
  <c r="S19"/>
  <c r="T19"/>
  <c r="U19"/>
  <c r="V19"/>
  <c r="Q20"/>
  <c r="R20"/>
  <c r="S20"/>
  <c r="T20"/>
  <c r="U20"/>
  <c r="V20"/>
  <c r="Q21"/>
  <c r="R21"/>
  <c r="S21"/>
  <c r="T21"/>
  <c r="U21"/>
  <c r="V21"/>
  <c r="Q22"/>
  <c r="R22"/>
  <c r="S22"/>
  <c r="T22"/>
  <c r="U22"/>
  <c r="V22"/>
  <c r="Q23"/>
  <c r="R23"/>
  <c r="S23"/>
  <c r="T23"/>
  <c r="U23"/>
  <c r="V23"/>
  <c r="Q24"/>
  <c r="R24"/>
  <c r="S24"/>
  <c r="T24"/>
  <c r="U24"/>
  <c r="V24"/>
  <c r="Q25"/>
  <c r="R25"/>
  <c r="S25"/>
  <c r="T25"/>
  <c r="U25"/>
  <c r="V25"/>
  <c r="Q26"/>
  <c r="R26"/>
  <c r="S26"/>
  <c r="T26"/>
  <c r="U26"/>
  <c r="V26"/>
  <c r="Q27"/>
  <c r="R27"/>
  <c r="S27"/>
  <c r="T27"/>
  <c r="U27"/>
  <c r="V27"/>
  <c r="Q28"/>
  <c r="R28"/>
  <c r="S28"/>
  <c r="T28"/>
  <c r="U28"/>
  <c r="V28"/>
  <c r="Q29"/>
  <c r="R29"/>
  <c r="S29"/>
  <c r="T29"/>
  <c r="U29"/>
  <c r="V29"/>
  <c r="Q30"/>
  <c r="R30"/>
  <c r="S30"/>
  <c r="T30"/>
  <c r="U30"/>
  <c r="V30"/>
  <c r="Q31"/>
  <c r="R31"/>
  <c r="S31"/>
  <c r="T31"/>
  <c r="U31"/>
  <c r="V31"/>
  <c r="Q32"/>
  <c r="R32"/>
  <c r="S32"/>
  <c r="T32"/>
  <c r="U32"/>
  <c r="V32"/>
  <c r="W32" l="1"/>
  <c r="W30"/>
  <c r="W16"/>
  <c r="W11"/>
  <c r="W29"/>
  <c r="W24"/>
  <c r="W21"/>
  <c r="W17"/>
  <c r="W15"/>
  <c r="W28"/>
  <c r="W25"/>
  <c r="W31"/>
  <c r="W27"/>
  <c r="W23"/>
  <c r="W19"/>
  <c r="W14"/>
  <c r="W26"/>
  <c r="W22"/>
  <c r="W18"/>
  <c r="W20"/>
  <c r="W13"/>
  <c r="V10"/>
  <c r="V33" s="1"/>
  <c r="U10"/>
  <c r="U33" s="1"/>
  <c r="T10"/>
  <c r="T33" s="1"/>
  <c r="S10"/>
  <c r="S33" s="1"/>
  <c r="R10"/>
  <c r="R33" s="1"/>
  <c r="Q10"/>
  <c r="W10" l="1"/>
  <c r="W33" s="1"/>
  <c r="Q33"/>
  <c r="A58"/>
  <c r="P10"/>
  <c r="P19"/>
  <c r="P28"/>
  <c r="P20"/>
  <c r="P21"/>
  <c r="P27"/>
  <c r="P25"/>
  <c r="P12"/>
  <c r="P15"/>
  <c r="P29"/>
  <c r="P17"/>
  <c r="P26"/>
  <c r="P22"/>
  <c r="P32"/>
  <c r="P23"/>
  <c r="P13"/>
  <c r="P14"/>
  <c r="P30"/>
  <c r="P16"/>
  <c r="P31"/>
  <c r="P11"/>
  <c r="P24"/>
  <c r="P18"/>
  <c r="P33" l="1"/>
</calcChain>
</file>

<file path=xl/comments1.xml><?xml version="1.0" encoding="utf-8"?>
<comments xmlns="http://schemas.openxmlformats.org/spreadsheetml/2006/main">
  <authors>
    <author>Your User Name</author>
  </authors>
  <commentList>
    <comment ref="K40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sharedStrings.xml><?xml version="1.0" encoding="utf-8"?>
<sst xmlns="http://schemas.openxmlformats.org/spreadsheetml/2006/main" count="230" uniqueCount="153">
  <si>
    <t>NO</t>
  </si>
  <si>
    <t>水果</t>
  </si>
  <si>
    <t xml:space="preserve"> </t>
    <phoneticPr fontId="2" type="noConversion"/>
  </si>
  <si>
    <t>二</t>
  </si>
  <si>
    <t>三</t>
  </si>
  <si>
    <t>四</t>
  </si>
  <si>
    <t>五</t>
  </si>
  <si>
    <t xml:space="preserve">                                                                             編　　審：台南市立安順國小</t>
    <phoneticPr fontId="2" type="noConversion"/>
  </si>
  <si>
    <t xml:space="preserve">                                                                                執行編輯：黃俊榮（執行秘書）</t>
    <phoneticPr fontId="2" type="noConversion"/>
  </si>
  <si>
    <t>日 期</t>
  </si>
  <si>
    <t>星期</t>
  </si>
  <si>
    <t>主 食</t>
  </si>
  <si>
    <t>副 食 一</t>
  </si>
  <si>
    <t>副 食 二</t>
  </si>
  <si>
    <t>副 食 三</t>
  </si>
  <si>
    <t>湯</t>
  </si>
  <si>
    <t>乳品</t>
    <phoneticPr fontId="2" type="noConversion"/>
  </si>
  <si>
    <t xml:space="preserve">                                                                           食譜設計：戴秀梅 (營養師)</t>
    <phoneticPr fontId="2" type="noConversion"/>
  </si>
  <si>
    <t>主食(份)</t>
    <phoneticPr fontId="2" type="noConversion"/>
  </si>
  <si>
    <t>魚肉豆蛋(份)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</si>
  <si>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</si>
  <si>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</si>
  <si>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</si>
  <si>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</si>
  <si>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國小1-3年級      熱量:650大卡        五穀根莖類:3.5份     魚肉豆蛋類:2份      油脂類:2.5份         蔬菜類1份</t>
    <phoneticPr fontId="2" type="noConversion"/>
  </si>
  <si>
    <t>國小4-6年級      熱量:750大卡        五穀根莖類:4.5份     魚肉豆蛋類:2份      油脂類:3份           蔬菜類1.5份</t>
    <phoneticPr fontId="2" type="noConversion"/>
  </si>
  <si>
    <t>國中1-3年級      熱量:850大卡        五穀根莖類:6   份     魚肉豆蛋類:2份      油脂類:3份           蔬菜類2份</t>
    <phoneticPr fontId="2" type="noConversion"/>
  </si>
  <si>
    <t>白飯</t>
  </si>
  <si>
    <t>熱量(大卡)</t>
    <phoneticPr fontId="2" type="noConversion"/>
  </si>
  <si>
    <t xml:space="preserve">   ※一、量的意見反應：（請參考每月午餐食譜，在□中勾選班級午餐供應的情形）</t>
  </si>
  <si>
    <t>午餐項目</t>
  </si>
  <si>
    <t>目前供應量太多</t>
    <phoneticPr fontId="2" type="noConversion"/>
  </si>
  <si>
    <t>剛好</t>
  </si>
  <si>
    <t>目前供應量太少</t>
    <phoneticPr fontId="2" type="noConversion"/>
  </si>
  <si>
    <t>希望加或減少份量</t>
  </si>
  <si>
    <t>主食</t>
  </si>
  <si>
    <r>
      <t>加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人分或減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人份</t>
    </r>
  </si>
  <si>
    <t>副食一</t>
  </si>
  <si>
    <t>副食二</t>
  </si>
  <si>
    <t>副食三</t>
  </si>
  <si>
    <t>其他反應</t>
  </si>
  <si>
    <r>
      <t xml:space="preserve"> </t>
    </r>
    <r>
      <rPr>
        <b/>
        <sz val="13"/>
        <color theme="1"/>
        <rFont val="新細明體"/>
        <family val="1"/>
        <charset val="136"/>
      </rPr>
      <t>※二、班級用餐人數：</t>
    </r>
  </si>
  <si>
    <t xml:space="preserve">    導師簽章：</t>
  </si>
  <si>
    <r>
      <t>※</t>
    </r>
    <r>
      <rPr>
        <sz val="13"/>
        <color theme="1"/>
        <rFont val="新細明體"/>
        <family val="1"/>
        <charset val="136"/>
      </rPr>
      <t>本表請調查完後交回午餐廚房喔，以利隨時調整各班級份數、供應量。</t>
    </r>
  </si>
  <si>
    <r>
      <t>導師   人+學生人數葷</t>
    </r>
    <r>
      <rPr>
        <u/>
        <sz val="13"/>
        <color theme="1"/>
        <rFont val="新細明體"/>
        <family val="1"/>
        <charset val="136"/>
      </rPr>
      <t xml:space="preserve">      </t>
    </r>
    <r>
      <rPr>
        <sz val="13"/>
        <color theme="1"/>
        <rFont val="新細明體"/>
        <family val="1"/>
        <charset val="136"/>
      </rPr>
      <t>人+素      人＝目前在班上用餐人數</t>
    </r>
    <r>
      <rPr>
        <u/>
        <sz val="13"/>
        <color theme="1"/>
        <rFont val="新細明體"/>
        <family val="1"/>
        <charset val="136"/>
      </rPr>
      <t xml:space="preserve">    </t>
    </r>
    <r>
      <rPr>
        <sz val="13"/>
        <color theme="1"/>
        <rFont val="新細明體"/>
        <family val="1"/>
        <charset val="136"/>
      </rPr>
      <t>人</t>
    </r>
    <phoneticPr fontId="2" type="noConversion"/>
  </si>
  <si>
    <t>口味</t>
    <phoneticPr fontId="2" type="noConversion"/>
  </si>
  <si>
    <t>胚芽飯</t>
  </si>
  <si>
    <t>火鍋白菜湯</t>
  </si>
  <si>
    <t>一</t>
    <phoneticPr fontId="2" type="noConversion"/>
  </si>
  <si>
    <t>一</t>
  </si>
  <si>
    <t>紅棗銀耳湯</t>
    <phoneticPr fontId="2" type="noConversion"/>
  </si>
  <si>
    <t>胚芽飯</t>
    <phoneticPr fontId="2" type="noConversion"/>
  </si>
  <si>
    <t>炸魚</t>
    <phoneticPr fontId="2" type="noConversion"/>
  </si>
  <si>
    <t>毛豆莢</t>
    <phoneticPr fontId="2" type="noConversion"/>
  </si>
  <si>
    <t>拌黑豆干</t>
    <phoneticPr fontId="2" type="noConversion"/>
  </si>
  <si>
    <t>蒲瓜排骨湯</t>
    <phoneticPr fontId="2" type="noConversion"/>
  </si>
  <si>
    <t>黑輪刺瓜</t>
    <phoneticPr fontId="2" type="noConversion"/>
  </si>
  <si>
    <t>珍珠奶茶</t>
    <phoneticPr fontId="2" type="noConversion"/>
  </si>
  <si>
    <t>沙茶肉片</t>
    <phoneticPr fontId="2" type="noConversion"/>
  </si>
  <si>
    <t>蘿蔔魚丸湯</t>
    <phoneticPr fontId="2" type="noConversion"/>
  </si>
  <si>
    <t>炒米粉</t>
    <phoneticPr fontId="2" type="noConversion"/>
  </si>
  <si>
    <t>冰烤番薯</t>
    <phoneticPr fontId="2" type="noConversion"/>
  </si>
  <si>
    <t>優質雞塊</t>
    <phoneticPr fontId="2" type="noConversion"/>
  </si>
  <si>
    <t>滷海帶結</t>
    <phoneticPr fontId="2" type="noConversion"/>
  </si>
  <si>
    <t xml:space="preserve">黃豆芽排骨湯
</t>
    <phoneticPr fontId="2" type="noConversion"/>
  </si>
  <si>
    <t>二</t>
    <phoneticPr fontId="2" type="noConversion"/>
  </si>
  <si>
    <t>紅燒魚</t>
    <phoneticPr fontId="2" type="noConversion"/>
  </si>
  <si>
    <t>咖哩素肉</t>
    <phoneticPr fontId="2" type="noConversion"/>
  </si>
  <si>
    <t>韭香豆芽</t>
    <phoneticPr fontId="2" type="noConversion"/>
  </si>
  <si>
    <t>三菇湯</t>
    <phoneticPr fontId="2" type="noConversion"/>
  </si>
  <si>
    <t>宮保雞丁</t>
    <phoneticPr fontId="2" type="noConversion"/>
  </si>
  <si>
    <t>筍干滷肉</t>
    <phoneticPr fontId="2" type="noConversion"/>
  </si>
  <si>
    <t>玉米炒蛋</t>
    <phoneticPr fontId="2" type="noConversion"/>
  </si>
  <si>
    <t>柴魚拌青菜</t>
    <phoneticPr fontId="2" type="noConversion"/>
  </si>
  <si>
    <t>味磳湯</t>
    <phoneticPr fontId="2" type="noConversion"/>
  </si>
  <si>
    <t>香菇南瓜</t>
    <phoneticPr fontId="2" type="noConversion"/>
  </si>
  <si>
    <t>蔬菜湯</t>
    <phoneticPr fontId="2" type="noConversion"/>
  </si>
  <si>
    <t>炒飯</t>
    <phoneticPr fontId="2" type="noConversion"/>
  </si>
  <si>
    <t>照燒里肌</t>
    <phoneticPr fontId="2" type="noConversion"/>
  </si>
  <si>
    <t>毛豆莢</t>
    <phoneticPr fontId="2" type="noConversion"/>
  </si>
  <si>
    <t>海帶排骨湯</t>
    <phoneticPr fontId="2" type="noConversion"/>
  </si>
  <si>
    <t>三杯雞</t>
    <phoneticPr fontId="2" type="noConversion"/>
  </si>
  <si>
    <t>洋蔥炒蛋</t>
    <phoneticPr fontId="2" type="noConversion"/>
  </si>
  <si>
    <t>黃瓜龍骨湯</t>
    <phoneticPr fontId="2" type="noConversion"/>
  </si>
  <si>
    <t>素炒高麗菜</t>
    <phoneticPr fontId="2" type="noConversion"/>
  </si>
  <si>
    <t>滷豆干</t>
    <phoneticPr fontId="2" type="noConversion"/>
  </si>
  <si>
    <t>紫菜蛋花湯</t>
    <phoneticPr fontId="2" type="noConversion"/>
  </si>
  <si>
    <t>蒜泥白肉</t>
    <phoneticPr fontId="2" type="noConversion"/>
  </si>
  <si>
    <t>涼拌黑豆干</t>
    <phoneticPr fontId="2" type="noConversion"/>
  </si>
  <si>
    <t>鍋燒飯</t>
    <phoneticPr fontId="2" type="noConversion"/>
  </si>
  <si>
    <t>椒鹽蛋</t>
    <phoneticPr fontId="2" type="noConversion"/>
  </si>
  <si>
    <t>六</t>
    <phoneticPr fontId="2" type="noConversion"/>
  </si>
  <si>
    <t>白飯</t>
    <phoneticPr fontId="2" type="noConversion"/>
  </si>
  <si>
    <t>月平均</t>
    <phoneticPr fontId="2" type="noConversion"/>
  </si>
  <si>
    <t>炒米粉1</t>
    <phoneticPr fontId="2" type="noConversion"/>
  </si>
  <si>
    <t>綠豆地瓜湯</t>
    <phoneticPr fontId="2" type="noConversion"/>
  </si>
  <si>
    <t>蘿蔔龍骨湯</t>
    <phoneticPr fontId="2" type="noConversion"/>
  </si>
  <si>
    <t>豆輪燒肉</t>
    <phoneticPr fontId="2" type="noConversion"/>
  </si>
  <si>
    <t>蝦米白菜</t>
    <phoneticPr fontId="2" type="noConversion"/>
  </si>
  <si>
    <t>拌三絲</t>
    <phoneticPr fontId="2" type="noConversion"/>
  </si>
  <si>
    <t>炒飯1</t>
    <phoneticPr fontId="2" type="noConversion"/>
  </si>
  <si>
    <t>檸檬愛玉</t>
    <phoneticPr fontId="2" type="noConversion"/>
  </si>
  <si>
    <t>麵包</t>
    <phoneticPr fontId="2" type="noConversion"/>
  </si>
  <si>
    <t>煮魚</t>
    <phoneticPr fontId="2" type="noConversion"/>
  </si>
  <si>
    <t>青江燴蛋</t>
    <phoneticPr fontId="2" type="noConversion"/>
  </si>
  <si>
    <t>塔香海茸</t>
    <phoneticPr fontId="2" type="noConversion"/>
  </si>
  <si>
    <t>蒜香菜豆</t>
    <phoneticPr fontId="2" type="noConversion"/>
  </si>
  <si>
    <t xml:space="preserve">                                                                        主　　編：蘇建銘（校長）</t>
    <phoneticPr fontId="2" type="noConversion"/>
  </si>
  <si>
    <t xml:space="preserve">                                                                                  出版日期：中華民國106年6月1日</t>
    <phoneticPr fontId="2" type="noConversion"/>
  </si>
  <si>
    <t xml:space="preserve">                                                          供應人數：2130人</t>
    <phoneticPr fontId="2" type="noConversion"/>
  </si>
  <si>
    <t xml:space="preserve">              106年6月 安順國中、小午餐食譜</t>
    <phoneticPr fontId="2" type="noConversion"/>
  </si>
  <si>
    <t>咖哩雞</t>
    <phoneticPr fontId="2" type="noConversion"/>
  </si>
  <si>
    <t>有機時蔬</t>
    <phoneticPr fontId="2" type="noConversion"/>
  </si>
  <si>
    <t>塔香海茸</t>
    <phoneticPr fontId="2" type="noConversion"/>
  </si>
  <si>
    <t>沙茶芥藍</t>
    <phoneticPr fontId="2" type="noConversion"/>
  </si>
  <si>
    <t>乾扁菜豆</t>
    <phoneticPr fontId="2" type="noConversion"/>
  </si>
  <si>
    <t>甜不辣</t>
    <phoneticPr fontId="2" type="noConversion"/>
  </si>
  <si>
    <t>海帶芽湯</t>
    <phoneticPr fontId="2" type="noConversion"/>
  </si>
  <si>
    <t>五穀飯</t>
    <phoneticPr fontId="2" type="noConversion"/>
  </si>
  <si>
    <t>泡菜豆腐</t>
    <phoneticPr fontId="2" type="noConversion"/>
  </si>
  <si>
    <t>扁魚白菜</t>
    <phoneticPr fontId="2" type="noConversion"/>
  </si>
  <si>
    <t>涼麵</t>
    <phoneticPr fontId="2" type="noConversion"/>
  </si>
  <si>
    <t>涼麵1</t>
    <phoneticPr fontId="2" type="noConversion"/>
  </si>
  <si>
    <t>奶黃包</t>
    <phoneticPr fontId="2" type="noConversion"/>
  </si>
  <si>
    <t>滷蛋</t>
    <phoneticPr fontId="2" type="noConversion"/>
  </si>
  <si>
    <t>紫菜魚丸湯</t>
    <phoneticPr fontId="2" type="noConversion"/>
  </si>
  <si>
    <t>地瓜飯</t>
    <phoneticPr fontId="2" type="noConversion"/>
  </si>
  <si>
    <t>日式壽喜燒</t>
    <phoneticPr fontId="2" type="noConversion"/>
  </si>
  <si>
    <t>奶油玉米</t>
    <phoneticPr fontId="2" type="noConversion"/>
  </si>
  <si>
    <t>冬菜鴨湯</t>
    <phoneticPr fontId="2" type="noConversion"/>
  </si>
  <si>
    <t>麻油雞</t>
    <phoneticPr fontId="2" type="noConversion"/>
  </si>
  <si>
    <t>絲瓜冬粉</t>
    <phoneticPr fontId="2" type="noConversion"/>
  </si>
  <si>
    <t>滷油豆腐</t>
    <phoneticPr fontId="2" type="noConversion"/>
  </si>
  <si>
    <t>翡翠豆腐羹</t>
    <phoneticPr fontId="2" type="noConversion"/>
  </si>
  <si>
    <t>脆瓜蒸肉</t>
    <phoneticPr fontId="2" type="noConversion"/>
  </si>
  <si>
    <t>蝦皮蒲瓜</t>
    <phoneticPr fontId="2" type="noConversion"/>
  </si>
  <si>
    <t>紅燒冬瓜</t>
    <phoneticPr fontId="2" type="noConversion"/>
  </si>
  <si>
    <t>豆乳雞</t>
    <phoneticPr fontId="2" type="noConversion"/>
  </si>
  <si>
    <t>滷雞腿</t>
    <phoneticPr fontId="2" type="noConversion"/>
  </si>
  <si>
    <t>黑胡椒豬柳</t>
    <phoneticPr fontId="2" type="noConversion"/>
  </si>
  <si>
    <t>薑汁肉片</t>
    <phoneticPr fontId="2" type="noConversion"/>
  </si>
  <si>
    <t>玉米濃湯</t>
    <phoneticPr fontId="2" type="noConversion"/>
  </si>
  <si>
    <t>鍋燒飯1</t>
    <phoneticPr fontId="2" type="noConversion"/>
  </si>
  <si>
    <t>芝麻包</t>
    <phoneticPr fontId="2" type="noConversion"/>
  </si>
  <si>
    <t>蘿蔔燒肉</t>
    <phoneticPr fontId="2" type="noConversion"/>
  </si>
  <si>
    <t>客家小炒</t>
    <phoneticPr fontId="2" type="noConversion"/>
  </si>
  <si>
    <t>四神湯</t>
    <phoneticPr fontId="2" type="noConversion"/>
  </si>
  <si>
    <t>黃瓜燴羹</t>
    <phoneticPr fontId="2" type="noConversion"/>
  </si>
  <si>
    <t xml:space="preserve">           1.水果係暫定</t>
    <phoneticPr fontId="2" type="noConversion"/>
  </si>
  <si>
    <t xml:space="preserve">           2.本校採用檢驗合格之肉品、均附有證明</t>
    <phoneticPr fontId="2" type="noConversion"/>
  </si>
  <si>
    <t>台南市安順國小106.6月份學校供應量反映表</t>
    <phoneticPr fontId="2" type="noConversion"/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</si>
  <si>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     調查日期：  106年6月1日</t>
    </r>
    <phoneticPr fontId="2" type="noConversion"/>
  </si>
  <si>
    <t>滷丸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</si>
</sst>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"/>
    <numFmt numFmtId="177" formatCode="0.0_ "/>
    <numFmt numFmtId="178" formatCode="m&quot;月&quot;d&quot;日&quot;;@"/>
  </numFmts>
  <fonts count="35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ajor"/>
    </font>
    <font>
      <sz val="16"/>
      <color theme="1"/>
      <name val="華康少女文字W5(P)"/>
      <family val="5"/>
      <charset val="136"/>
    </font>
    <font>
      <sz val="11"/>
      <color theme="1"/>
      <name val="新細明體"/>
      <family val="2"/>
      <charset val="136"/>
    </font>
    <font>
      <sz val="10"/>
      <color theme="1"/>
      <name val="新細明體"/>
      <family val="1"/>
      <charset val="136"/>
    </font>
    <font>
      <sz val="12"/>
      <color theme="1"/>
      <name val="華康少女文字W5"/>
      <family val="5"/>
      <charset val="136"/>
    </font>
    <font>
      <sz val="11"/>
      <color theme="1"/>
      <name val="華康少女文字W5"/>
      <family val="5"/>
      <charset val="136"/>
    </font>
    <font>
      <sz val="8"/>
      <color theme="1"/>
      <name val="新細明體"/>
      <family val="1"/>
      <charset val="136"/>
    </font>
    <font>
      <sz val="8"/>
      <color theme="1"/>
      <name val="Times New Roman"/>
      <family val="1"/>
    </font>
    <font>
      <sz val="9"/>
      <color theme="1"/>
      <name val="Tw Cen MT"/>
      <family val="2"/>
    </font>
    <font>
      <sz val="10"/>
      <color rgb="FF660066"/>
      <name val="新細明體"/>
      <family val="2"/>
      <charset val="136"/>
      <scheme val="minor"/>
    </font>
    <font>
      <sz val="9"/>
      <color theme="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8"/>
      <color theme="1"/>
      <name val="新細明體"/>
      <family val="1"/>
      <charset val="136"/>
    </font>
    <font>
      <sz val="13"/>
      <color theme="1"/>
      <name val="Calibri"/>
      <family val="2"/>
    </font>
    <font>
      <sz val="13"/>
      <color theme="1"/>
      <name val="新細明體"/>
      <family val="1"/>
      <charset val="136"/>
    </font>
    <font>
      <u/>
      <sz val="13"/>
      <color theme="1"/>
      <name val="新細明體"/>
      <family val="1"/>
      <charset val="136"/>
    </font>
    <font>
      <b/>
      <sz val="13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8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" fontId="0" fillId="0" borderId="1" xfId="0" applyNumberFormat="1" applyBorder="1">
      <alignment vertical="center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4" fillId="0" borderId="0" xfId="0" applyFo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2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26" fillId="0" borderId="1" xfId="0" applyFont="1" applyBorder="1" applyAlignment="1">
      <alignment vertical="top" wrapText="1"/>
    </xf>
    <xf numFmtId="0" fontId="2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1" fillId="0" borderId="1" xfId="0" applyFont="1" applyBorder="1">
      <alignment vertical="center"/>
    </xf>
    <xf numFmtId="176" fontId="28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178" fontId="26" fillId="0" borderId="1" xfId="0" applyNumberFormat="1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31" fillId="0" borderId="3" xfId="0" applyFont="1" applyBorder="1">
      <alignment vertical="center"/>
    </xf>
    <xf numFmtId="0" fontId="32" fillId="0" borderId="1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1" xfId="0" applyFont="1" applyBorder="1" applyAlignment="1">
      <alignment horizontal="right" vertical="center"/>
    </xf>
    <xf numFmtId="0" fontId="30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70795</xdr:colOff>
      <xdr:row>33</xdr:row>
      <xdr:rowOff>45050</xdr:rowOff>
    </xdr:from>
    <xdr:to>
      <xdr:col>15</xdr:col>
      <xdr:colOff>289612</xdr:colOff>
      <xdr:row>35</xdr:row>
      <xdr:rowOff>410446</xdr:rowOff>
    </xdr:to>
    <xdr:pic>
      <xdr:nvPicPr>
        <xdr:cNvPr id="6" name="圖片 5" descr="11725018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3312" y="7941790"/>
          <a:ext cx="1422314" cy="790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83665</xdr:rowOff>
    </xdr:from>
    <xdr:to>
      <xdr:col>3</xdr:col>
      <xdr:colOff>12872</xdr:colOff>
      <xdr:row>5</xdr:row>
      <xdr:rowOff>167331</xdr:rowOff>
    </xdr:to>
    <xdr:pic>
      <xdr:nvPicPr>
        <xdr:cNvPr id="4" name="圖片 3" descr="MR90043879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83665"/>
          <a:ext cx="1203497" cy="1145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0"/>
  <sheetViews>
    <sheetView tabSelected="1" view="pageLayout" topLeftCell="A22" zoomScale="148" zoomScaleNormal="100" zoomScaleSheetLayoutView="100" zoomScalePageLayoutView="148" workbookViewId="0">
      <selection activeCell="G23" sqref="G23"/>
    </sheetView>
  </sheetViews>
  <sheetFormatPr defaultRowHeight="16.2"/>
  <cols>
    <col min="1" max="1" width="6.21875" customWidth="1"/>
    <col min="2" max="2" width="7" customWidth="1"/>
    <col min="3" max="3" width="3.6640625" customWidth="1"/>
    <col min="4" max="4" width="7.77734375" customWidth="1"/>
    <col min="5" max="5" width="10.88671875" customWidth="1"/>
    <col min="6" max="6" width="10.77734375" customWidth="1"/>
    <col min="7" max="7" width="11.109375" customWidth="1"/>
    <col min="8" max="8" width="12.6640625" customWidth="1"/>
    <col min="9" max="9" width="3.44140625" customWidth="1"/>
    <col min="10" max="13" width="3.6640625" customWidth="1"/>
    <col min="14" max="14" width="2.88671875" customWidth="1"/>
    <col min="15" max="15" width="3.21875" customWidth="1"/>
    <col min="16" max="16" width="4.33203125" customWidth="1"/>
    <col min="17" max="17" width="4.21875" customWidth="1"/>
    <col min="18" max="18" width="3.6640625" customWidth="1"/>
    <col min="19" max="19" width="4.6640625" customWidth="1"/>
    <col min="20" max="21" width="3.6640625" customWidth="1"/>
    <col min="22" max="22" width="5.44140625" customWidth="1"/>
  </cols>
  <sheetData>
    <row r="1" spans="1:23">
      <c r="A1" s="77"/>
      <c r="B1" s="77"/>
      <c r="C1" s="77"/>
      <c r="D1" s="72" t="s">
        <v>107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3">
      <c r="A2" s="77"/>
      <c r="B2" s="77"/>
      <c r="C2" s="77"/>
      <c r="D2" s="72" t="s">
        <v>8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3">
      <c r="A3" s="77"/>
      <c r="B3" s="77"/>
      <c r="C3" s="77"/>
      <c r="D3" s="83" t="s">
        <v>7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23">
      <c r="A4" s="77"/>
      <c r="B4" s="77"/>
      <c r="C4" s="77"/>
      <c r="D4" s="72" t="s">
        <v>108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23">
      <c r="A5" s="77"/>
      <c r="B5" s="77"/>
      <c r="C5" s="77"/>
      <c r="D5" s="72" t="s">
        <v>109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23">
      <c r="A6" s="77"/>
      <c r="B6" s="77"/>
      <c r="C6" s="77"/>
      <c r="D6" s="72" t="s">
        <v>17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23" ht="19.5" customHeight="1">
      <c r="A7" s="78" t="s">
        <v>110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Q7" s="74" t="s">
        <v>18</v>
      </c>
      <c r="R7" s="76" t="s">
        <v>19</v>
      </c>
      <c r="S7" s="74" t="s">
        <v>20</v>
      </c>
      <c r="T7" s="74" t="s">
        <v>21</v>
      </c>
      <c r="U7" s="74" t="s">
        <v>22</v>
      </c>
      <c r="V7" s="74" t="s">
        <v>23</v>
      </c>
      <c r="W7" s="63" t="s">
        <v>28</v>
      </c>
    </row>
    <row r="8" spans="1:23" ht="21.75" customHeight="1">
      <c r="A8" s="79" t="s">
        <v>0</v>
      </c>
      <c r="B8" s="81" t="s">
        <v>9</v>
      </c>
      <c r="C8" s="81" t="s">
        <v>10</v>
      </c>
      <c r="D8" s="81" t="s">
        <v>11</v>
      </c>
      <c r="E8" s="81" t="s">
        <v>12</v>
      </c>
      <c r="F8" s="81" t="s">
        <v>13</v>
      </c>
      <c r="G8" s="81" t="s">
        <v>14</v>
      </c>
      <c r="H8" s="81" t="s">
        <v>15</v>
      </c>
      <c r="I8" s="49" t="s">
        <v>1</v>
      </c>
      <c r="J8" s="73" t="s">
        <v>18</v>
      </c>
      <c r="K8" s="75" t="s">
        <v>19</v>
      </c>
      <c r="L8" s="73" t="s">
        <v>20</v>
      </c>
      <c r="M8" s="73" t="s">
        <v>21</v>
      </c>
      <c r="N8" s="73" t="s">
        <v>22</v>
      </c>
      <c r="O8" s="73" t="s">
        <v>23</v>
      </c>
      <c r="P8" s="89" t="s">
        <v>28</v>
      </c>
      <c r="Q8" s="84"/>
      <c r="R8" s="87"/>
      <c r="S8" s="84"/>
      <c r="T8" s="84"/>
      <c r="U8" s="84"/>
      <c r="V8" s="84"/>
      <c r="W8" s="64"/>
    </row>
    <row r="9" spans="1:23" ht="15.75" customHeight="1">
      <c r="A9" s="80"/>
      <c r="B9" s="82"/>
      <c r="C9" s="82"/>
      <c r="D9" s="82"/>
      <c r="E9" s="82"/>
      <c r="F9" s="82"/>
      <c r="G9" s="82"/>
      <c r="H9" s="82"/>
      <c r="I9" s="50" t="s">
        <v>16</v>
      </c>
      <c r="J9" s="74"/>
      <c r="K9" s="76"/>
      <c r="L9" s="74"/>
      <c r="M9" s="74"/>
      <c r="N9" s="74"/>
      <c r="O9" s="74"/>
      <c r="P9" s="90"/>
      <c r="Q9" s="85"/>
      <c r="R9" s="88"/>
      <c r="S9" s="85"/>
      <c r="T9" s="85"/>
      <c r="U9" s="85"/>
      <c r="V9" s="85"/>
      <c r="W9" s="65"/>
    </row>
    <row r="10" spans="1:23" ht="15.75" customHeight="1">
      <c r="A10" s="36">
        <v>1</v>
      </c>
      <c r="B10" s="45">
        <v>42887</v>
      </c>
      <c r="C10" s="29" t="s">
        <v>5</v>
      </c>
      <c r="D10" s="38" t="s">
        <v>51</v>
      </c>
      <c r="E10" s="55" t="s">
        <v>111</v>
      </c>
      <c r="F10" s="55" t="s">
        <v>112</v>
      </c>
      <c r="G10" s="55" t="s">
        <v>113</v>
      </c>
      <c r="H10" s="55" t="s">
        <v>57</v>
      </c>
      <c r="J10" s="6">
        <v>5</v>
      </c>
      <c r="K10" s="6">
        <v>2.1</v>
      </c>
      <c r="L10" s="6">
        <v>1.7</v>
      </c>
      <c r="M10" s="6">
        <v>2.1</v>
      </c>
      <c r="N10" s="6"/>
      <c r="O10" s="6"/>
      <c r="P10" s="9">
        <f t="shared" ref="P10:P12" si="0">W10</f>
        <v>644.5</v>
      </c>
      <c r="Q10" s="6">
        <f t="shared" ref="Q10" si="1">J10*70</f>
        <v>350</v>
      </c>
      <c r="R10" s="5">
        <f t="shared" ref="R10" si="2">K10*75</f>
        <v>157.5</v>
      </c>
      <c r="S10" s="5">
        <f t="shared" ref="S10" si="3">L10*25</f>
        <v>42.5</v>
      </c>
      <c r="T10" s="5">
        <f t="shared" ref="T10" si="4">M10*45</f>
        <v>94.5</v>
      </c>
      <c r="U10" s="5">
        <f t="shared" ref="U10" si="5">N10*60</f>
        <v>0</v>
      </c>
      <c r="V10" s="5">
        <f t="shared" ref="V10" si="6">O10*150</f>
        <v>0</v>
      </c>
      <c r="W10" s="9">
        <f>SUM(Q10:V10)</f>
        <v>644.5</v>
      </c>
    </row>
    <row r="11" spans="1:23" ht="15.75" customHeight="1">
      <c r="A11" s="44">
        <v>2</v>
      </c>
      <c r="B11" s="45">
        <v>42888</v>
      </c>
      <c r="C11" s="29" t="s">
        <v>6</v>
      </c>
      <c r="D11" s="32" t="s">
        <v>27</v>
      </c>
      <c r="E11" s="32" t="s">
        <v>58</v>
      </c>
      <c r="F11" s="32" t="s">
        <v>56</v>
      </c>
      <c r="G11" s="32" t="s">
        <v>53</v>
      </c>
      <c r="H11" s="32" t="s">
        <v>59</v>
      </c>
      <c r="I11" s="39" t="s">
        <v>1</v>
      </c>
      <c r="J11" s="6">
        <v>5</v>
      </c>
      <c r="K11" s="6">
        <v>2.2000000000000002</v>
      </c>
      <c r="L11" s="6">
        <v>1.6</v>
      </c>
      <c r="M11" s="6">
        <v>2.2000000000000002</v>
      </c>
      <c r="N11" s="6">
        <v>1</v>
      </c>
      <c r="O11" s="6"/>
      <c r="P11" s="9">
        <f t="shared" si="0"/>
        <v>714</v>
      </c>
      <c r="Q11" s="6">
        <f t="shared" ref="Q11:Q32" si="7">J11*70</f>
        <v>350</v>
      </c>
      <c r="R11" s="5">
        <f t="shared" ref="R11:R32" si="8">K11*75</f>
        <v>165</v>
      </c>
      <c r="S11" s="5">
        <f t="shared" ref="S11:S32" si="9">L11*25</f>
        <v>40</v>
      </c>
      <c r="T11" s="5">
        <f t="shared" ref="T11:T32" si="10">M11*45</f>
        <v>99.000000000000014</v>
      </c>
      <c r="U11" s="5">
        <f t="shared" ref="U11:U32" si="11">N11*60</f>
        <v>60</v>
      </c>
      <c r="V11" s="5">
        <f t="shared" ref="V11:V32" si="12">O11*150</f>
        <v>0</v>
      </c>
      <c r="W11" s="9">
        <f t="shared" ref="W11:W32" si="13">SUM(Q11:V11)</f>
        <v>714</v>
      </c>
    </row>
    <row r="12" spans="1:23" ht="15.75" customHeight="1">
      <c r="A12" s="44">
        <v>3</v>
      </c>
      <c r="B12" s="45">
        <v>42889</v>
      </c>
      <c r="C12" s="29" t="s">
        <v>91</v>
      </c>
      <c r="D12" s="32" t="s">
        <v>27</v>
      </c>
      <c r="E12" s="31" t="s">
        <v>81</v>
      </c>
      <c r="F12" s="31" t="s">
        <v>115</v>
      </c>
      <c r="G12" s="31" t="s">
        <v>116</v>
      </c>
      <c r="H12" s="31" t="s">
        <v>117</v>
      </c>
      <c r="I12" s="54"/>
      <c r="J12" s="6">
        <v>5</v>
      </c>
      <c r="K12" s="6">
        <v>2.2000000000000002</v>
      </c>
      <c r="L12" s="6">
        <v>1.7</v>
      </c>
      <c r="M12" s="6">
        <v>2.2000000000000002</v>
      </c>
      <c r="N12" s="6"/>
      <c r="O12" s="6"/>
      <c r="P12" s="9">
        <f t="shared" si="0"/>
        <v>656.5</v>
      </c>
      <c r="Q12" s="6">
        <f t="shared" si="7"/>
        <v>350</v>
      </c>
      <c r="R12" s="5">
        <f t="shared" si="8"/>
        <v>165</v>
      </c>
      <c r="S12" s="5">
        <f t="shared" si="9"/>
        <v>42.5</v>
      </c>
      <c r="T12" s="5">
        <f t="shared" si="10"/>
        <v>99.000000000000014</v>
      </c>
      <c r="U12" s="5">
        <f t="shared" si="11"/>
        <v>0</v>
      </c>
      <c r="V12" s="5">
        <f t="shared" si="12"/>
        <v>0</v>
      </c>
      <c r="W12" s="9">
        <f t="shared" si="13"/>
        <v>656.5</v>
      </c>
    </row>
    <row r="13" spans="1:23" ht="21.75" customHeight="1">
      <c r="A13" s="44">
        <v>4</v>
      </c>
      <c r="B13" s="37">
        <v>42891</v>
      </c>
      <c r="C13" s="29" t="s">
        <v>48</v>
      </c>
      <c r="D13" s="30" t="s">
        <v>27</v>
      </c>
      <c r="E13" s="30" t="s">
        <v>87</v>
      </c>
      <c r="F13" s="55" t="s">
        <v>114</v>
      </c>
      <c r="G13" s="55" t="s">
        <v>54</v>
      </c>
      <c r="H13" s="55" t="s">
        <v>55</v>
      </c>
      <c r="I13" s="39"/>
      <c r="J13" s="6">
        <v>5</v>
      </c>
      <c r="K13" s="5">
        <v>2.2000000000000002</v>
      </c>
      <c r="L13" s="5">
        <v>1.7</v>
      </c>
      <c r="M13" s="5">
        <v>2</v>
      </c>
      <c r="N13" s="5"/>
      <c r="O13" s="5"/>
      <c r="P13" s="9">
        <f t="shared" ref="P13:P20" si="14">W13</f>
        <v>647.5</v>
      </c>
      <c r="Q13" s="6">
        <f t="shared" si="7"/>
        <v>350</v>
      </c>
      <c r="R13" s="5">
        <f t="shared" si="8"/>
        <v>165</v>
      </c>
      <c r="S13" s="5">
        <f t="shared" si="9"/>
        <v>42.5</v>
      </c>
      <c r="T13" s="5">
        <f t="shared" si="10"/>
        <v>90</v>
      </c>
      <c r="U13" s="5">
        <f t="shared" si="11"/>
        <v>0</v>
      </c>
      <c r="V13" s="5">
        <f t="shared" si="12"/>
        <v>0</v>
      </c>
      <c r="W13" s="9">
        <f t="shared" si="13"/>
        <v>647.5</v>
      </c>
    </row>
    <row r="14" spans="1:23" ht="21.75" customHeight="1">
      <c r="A14" s="44">
        <v>5</v>
      </c>
      <c r="B14" s="37">
        <v>42892</v>
      </c>
      <c r="C14" s="29" t="s">
        <v>3</v>
      </c>
      <c r="D14" s="30" t="s">
        <v>118</v>
      </c>
      <c r="E14" s="30" t="s">
        <v>52</v>
      </c>
      <c r="F14" s="31" t="s">
        <v>119</v>
      </c>
      <c r="G14" s="30" t="s">
        <v>120</v>
      </c>
      <c r="H14" s="30" t="s">
        <v>50</v>
      </c>
      <c r="I14" s="39" t="s">
        <v>1</v>
      </c>
      <c r="J14" s="6">
        <v>5</v>
      </c>
      <c r="K14" s="6">
        <v>2</v>
      </c>
      <c r="L14" s="6">
        <v>1.3</v>
      </c>
      <c r="M14" s="6">
        <v>2.1</v>
      </c>
      <c r="N14" s="6">
        <v>1</v>
      </c>
      <c r="O14" s="6"/>
      <c r="P14" s="9">
        <f t="shared" si="14"/>
        <v>687</v>
      </c>
      <c r="Q14" s="6">
        <f t="shared" si="7"/>
        <v>350</v>
      </c>
      <c r="R14" s="5">
        <f t="shared" si="8"/>
        <v>150</v>
      </c>
      <c r="S14" s="5">
        <f t="shared" si="9"/>
        <v>32.5</v>
      </c>
      <c r="T14" s="5">
        <f t="shared" si="10"/>
        <v>94.5</v>
      </c>
      <c r="U14" s="5">
        <f t="shared" si="11"/>
        <v>60</v>
      </c>
      <c r="V14" s="5">
        <f t="shared" si="12"/>
        <v>0</v>
      </c>
      <c r="W14" s="9">
        <f t="shared" si="13"/>
        <v>687</v>
      </c>
    </row>
    <row r="15" spans="1:23" ht="21.75" customHeight="1">
      <c r="A15" s="44">
        <v>6</v>
      </c>
      <c r="B15" s="37">
        <v>42893</v>
      </c>
      <c r="C15" s="29" t="s">
        <v>4</v>
      </c>
      <c r="D15" s="35" t="s">
        <v>121</v>
      </c>
      <c r="E15" s="35" t="s">
        <v>122</v>
      </c>
      <c r="F15" s="31" t="s">
        <v>123</v>
      </c>
      <c r="G15" s="32" t="s">
        <v>124</v>
      </c>
      <c r="H15" s="32" t="s">
        <v>125</v>
      </c>
      <c r="I15" s="39" t="s">
        <v>16</v>
      </c>
      <c r="J15" s="6">
        <v>5</v>
      </c>
      <c r="K15" s="5">
        <v>2</v>
      </c>
      <c r="L15" s="5">
        <v>1.8</v>
      </c>
      <c r="M15" s="5">
        <v>2</v>
      </c>
      <c r="N15" s="5"/>
      <c r="O15" s="5">
        <v>1</v>
      </c>
      <c r="P15" s="9">
        <f t="shared" si="14"/>
        <v>785</v>
      </c>
      <c r="Q15" s="6">
        <f t="shared" si="7"/>
        <v>350</v>
      </c>
      <c r="R15" s="5">
        <f t="shared" si="8"/>
        <v>150</v>
      </c>
      <c r="S15" s="5">
        <f t="shared" si="9"/>
        <v>45</v>
      </c>
      <c r="T15" s="5">
        <f t="shared" si="10"/>
        <v>90</v>
      </c>
      <c r="U15" s="5">
        <f t="shared" si="11"/>
        <v>0</v>
      </c>
      <c r="V15" s="5">
        <f t="shared" si="12"/>
        <v>150</v>
      </c>
      <c r="W15" s="9">
        <f t="shared" si="13"/>
        <v>785</v>
      </c>
    </row>
    <row r="16" spans="1:23" ht="21.75" customHeight="1">
      <c r="A16" s="44">
        <v>7</v>
      </c>
      <c r="B16" s="37">
        <v>42894</v>
      </c>
      <c r="C16" s="29" t="s">
        <v>5</v>
      </c>
      <c r="D16" s="38" t="s">
        <v>51</v>
      </c>
      <c r="E16" s="31" t="s">
        <v>127</v>
      </c>
      <c r="F16" s="55" t="s">
        <v>112</v>
      </c>
      <c r="G16" s="32" t="s">
        <v>128</v>
      </c>
      <c r="H16" s="32" t="s">
        <v>129</v>
      </c>
      <c r="I16" s="39"/>
      <c r="J16" s="6">
        <v>5</v>
      </c>
      <c r="K16" s="5">
        <v>2.2000000000000002</v>
      </c>
      <c r="L16" s="5">
        <v>1.6</v>
      </c>
      <c r="M16" s="5">
        <v>2</v>
      </c>
      <c r="N16" s="5"/>
      <c r="O16" s="5"/>
      <c r="P16" s="9">
        <f t="shared" ref="P16:P17" si="15">W16</f>
        <v>645</v>
      </c>
      <c r="Q16" s="6">
        <f t="shared" si="7"/>
        <v>350</v>
      </c>
      <c r="R16" s="5">
        <f t="shared" si="8"/>
        <v>165</v>
      </c>
      <c r="S16" s="5">
        <f t="shared" si="9"/>
        <v>40</v>
      </c>
      <c r="T16" s="5">
        <f t="shared" si="10"/>
        <v>90</v>
      </c>
      <c r="U16" s="5">
        <f t="shared" si="11"/>
        <v>0</v>
      </c>
      <c r="V16" s="5">
        <f t="shared" si="12"/>
        <v>0</v>
      </c>
      <c r="W16" s="9">
        <f t="shared" si="13"/>
        <v>645</v>
      </c>
    </row>
    <row r="17" spans="1:23" ht="21.75" customHeight="1">
      <c r="A17" s="44">
        <v>8</v>
      </c>
      <c r="B17" s="37">
        <v>42895</v>
      </c>
      <c r="C17" s="29" t="s">
        <v>6</v>
      </c>
      <c r="D17" s="30" t="s">
        <v>27</v>
      </c>
      <c r="E17" s="30" t="s">
        <v>130</v>
      </c>
      <c r="F17" s="31" t="s">
        <v>131</v>
      </c>
      <c r="G17" s="32" t="s">
        <v>132</v>
      </c>
      <c r="H17" s="32" t="s">
        <v>133</v>
      </c>
      <c r="I17" s="39" t="s">
        <v>1</v>
      </c>
      <c r="J17" s="6">
        <v>5</v>
      </c>
      <c r="K17" s="5">
        <v>2</v>
      </c>
      <c r="L17" s="5">
        <v>1.5</v>
      </c>
      <c r="M17" s="5">
        <v>2.2000000000000002</v>
      </c>
      <c r="N17" s="5">
        <v>1</v>
      </c>
      <c r="O17" s="5"/>
      <c r="P17" s="9">
        <f t="shared" si="15"/>
        <v>696.5</v>
      </c>
      <c r="Q17" s="6">
        <f t="shared" si="7"/>
        <v>350</v>
      </c>
      <c r="R17" s="5">
        <f t="shared" si="8"/>
        <v>150</v>
      </c>
      <c r="S17" s="5">
        <f t="shared" si="9"/>
        <v>37.5</v>
      </c>
      <c r="T17" s="5">
        <f t="shared" si="10"/>
        <v>99.000000000000014</v>
      </c>
      <c r="U17" s="5">
        <f t="shared" si="11"/>
        <v>60</v>
      </c>
      <c r="V17" s="5">
        <f t="shared" si="12"/>
        <v>0</v>
      </c>
      <c r="W17" s="9">
        <f t="shared" si="13"/>
        <v>696.5</v>
      </c>
    </row>
    <row r="18" spans="1:23" ht="21.75" customHeight="1">
      <c r="A18" s="44">
        <v>9</v>
      </c>
      <c r="B18" s="40">
        <v>42898</v>
      </c>
      <c r="C18" s="29" t="s">
        <v>49</v>
      </c>
      <c r="D18" s="30" t="s">
        <v>27</v>
      </c>
      <c r="E18" s="56" t="s">
        <v>134</v>
      </c>
      <c r="F18" s="32" t="s">
        <v>135</v>
      </c>
      <c r="G18" s="32" t="s">
        <v>63</v>
      </c>
      <c r="H18" s="34" t="s">
        <v>64</v>
      </c>
      <c r="I18" s="39"/>
      <c r="J18" s="6">
        <v>5</v>
      </c>
      <c r="K18" s="5">
        <v>2</v>
      </c>
      <c r="L18" s="5">
        <v>1.7</v>
      </c>
      <c r="M18" s="5">
        <v>2.2999999999999998</v>
      </c>
      <c r="N18" s="5"/>
      <c r="O18" s="5"/>
      <c r="P18" s="9">
        <f>W18</f>
        <v>646</v>
      </c>
      <c r="Q18" s="6">
        <f t="shared" si="7"/>
        <v>350</v>
      </c>
      <c r="R18" s="5">
        <f t="shared" si="8"/>
        <v>150</v>
      </c>
      <c r="S18" s="5">
        <f t="shared" si="9"/>
        <v>42.5</v>
      </c>
      <c r="T18" s="5">
        <f t="shared" si="10"/>
        <v>103.49999999999999</v>
      </c>
      <c r="U18" s="5">
        <f t="shared" si="11"/>
        <v>0</v>
      </c>
      <c r="V18" s="5">
        <f t="shared" si="12"/>
        <v>0</v>
      </c>
      <c r="W18" s="9">
        <f t="shared" si="13"/>
        <v>646</v>
      </c>
    </row>
    <row r="19" spans="1:23" ht="21.75" customHeight="1">
      <c r="A19" s="44">
        <v>10</v>
      </c>
      <c r="B19" s="40">
        <v>42899</v>
      </c>
      <c r="C19" s="29" t="s">
        <v>3</v>
      </c>
      <c r="D19" s="30" t="s">
        <v>126</v>
      </c>
      <c r="E19" s="30" t="s">
        <v>66</v>
      </c>
      <c r="F19" s="32" t="s">
        <v>67</v>
      </c>
      <c r="G19" s="32" t="s">
        <v>68</v>
      </c>
      <c r="H19" s="32" t="s">
        <v>69</v>
      </c>
      <c r="I19" s="39" t="s">
        <v>1</v>
      </c>
      <c r="J19" s="6">
        <v>5</v>
      </c>
      <c r="K19" s="6">
        <v>2</v>
      </c>
      <c r="L19" s="6">
        <v>1.6</v>
      </c>
      <c r="M19" s="6">
        <v>2.2999999999999998</v>
      </c>
      <c r="N19" s="6">
        <v>1</v>
      </c>
      <c r="O19" s="6"/>
      <c r="P19" s="9">
        <f>W19</f>
        <v>703.5</v>
      </c>
      <c r="Q19" s="6">
        <f t="shared" si="7"/>
        <v>350</v>
      </c>
      <c r="R19" s="5">
        <f t="shared" si="8"/>
        <v>150</v>
      </c>
      <c r="S19" s="5">
        <f t="shared" si="9"/>
        <v>40</v>
      </c>
      <c r="T19" s="5">
        <f t="shared" si="10"/>
        <v>103.49999999999999</v>
      </c>
      <c r="U19" s="5">
        <f t="shared" si="11"/>
        <v>60</v>
      </c>
      <c r="V19" s="5">
        <f t="shared" si="12"/>
        <v>0</v>
      </c>
      <c r="W19" s="9">
        <f t="shared" si="13"/>
        <v>703.5</v>
      </c>
    </row>
    <row r="20" spans="1:23" ht="21" customHeight="1">
      <c r="A20" s="44">
        <v>11</v>
      </c>
      <c r="B20" s="40">
        <v>42900</v>
      </c>
      <c r="C20" s="29" t="s">
        <v>4</v>
      </c>
      <c r="D20" s="33" t="s">
        <v>60</v>
      </c>
      <c r="E20" s="57" t="s">
        <v>94</v>
      </c>
      <c r="F20" s="30" t="s">
        <v>61</v>
      </c>
      <c r="G20" s="30" t="s">
        <v>62</v>
      </c>
      <c r="H20" s="55" t="s">
        <v>47</v>
      </c>
      <c r="I20" s="39" t="s">
        <v>16</v>
      </c>
      <c r="J20" s="6">
        <v>5</v>
      </c>
      <c r="K20" s="6">
        <v>2</v>
      </c>
      <c r="L20" s="6">
        <v>1.7</v>
      </c>
      <c r="M20" s="6">
        <v>2.2000000000000002</v>
      </c>
      <c r="N20" s="6"/>
      <c r="O20" s="6">
        <v>1</v>
      </c>
      <c r="P20" s="9">
        <f t="shared" si="14"/>
        <v>791.5</v>
      </c>
      <c r="Q20" s="6">
        <f t="shared" si="7"/>
        <v>350</v>
      </c>
      <c r="R20" s="5">
        <f t="shared" si="8"/>
        <v>150</v>
      </c>
      <c r="S20" s="5">
        <f t="shared" si="9"/>
        <v>42.5</v>
      </c>
      <c r="T20" s="5">
        <f t="shared" si="10"/>
        <v>99.000000000000014</v>
      </c>
      <c r="U20" s="5">
        <f t="shared" si="11"/>
        <v>0</v>
      </c>
      <c r="V20" s="5">
        <f t="shared" si="12"/>
        <v>150</v>
      </c>
      <c r="W20" s="9">
        <f t="shared" si="13"/>
        <v>791.5</v>
      </c>
    </row>
    <row r="21" spans="1:23" ht="20.25" customHeight="1">
      <c r="A21" s="44">
        <v>12</v>
      </c>
      <c r="B21" s="40">
        <v>42901</v>
      </c>
      <c r="C21" s="29" t="s">
        <v>5</v>
      </c>
      <c r="D21" s="32" t="s">
        <v>46</v>
      </c>
      <c r="E21" s="30" t="s">
        <v>70</v>
      </c>
      <c r="F21" s="55" t="s">
        <v>112</v>
      </c>
      <c r="G21" s="32" t="s">
        <v>136</v>
      </c>
      <c r="H21" s="32" t="s">
        <v>96</v>
      </c>
      <c r="I21" s="39"/>
      <c r="J21" s="6">
        <v>5</v>
      </c>
      <c r="K21" s="5">
        <v>2.2000000000000002</v>
      </c>
      <c r="L21" s="5">
        <v>1.7</v>
      </c>
      <c r="M21" s="5">
        <v>2.1</v>
      </c>
      <c r="N21" s="5"/>
      <c r="O21" s="5"/>
      <c r="P21" s="9">
        <f t="shared" ref="P21:P27" si="16">W21</f>
        <v>652</v>
      </c>
      <c r="Q21" s="6">
        <f t="shared" si="7"/>
        <v>350</v>
      </c>
      <c r="R21" s="5">
        <f t="shared" si="8"/>
        <v>165</v>
      </c>
      <c r="S21" s="5">
        <f t="shared" si="9"/>
        <v>42.5</v>
      </c>
      <c r="T21" s="5">
        <f t="shared" si="10"/>
        <v>94.5</v>
      </c>
      <c r="U21" s="5">
        <f t="shared" si="11"/>
        <v>0</v>
      </c>
      <c r="V21" s="5">
        <f t="shared" si="12"/>
        <v>0</v>
      </c>
      <c r="W21" s="9">
        <f t="shared" si="13"/>
        <v>652</v>
      </c>
    </row>
    <row r="22" spans="1:23" ht="21.75" customHeight="1">
      <c r="A22" s="44">
        <v>13</v>
      </c>
      <c r="B22" s="40">
        <v>42902</v>
      </c>
      <c r="C22" s="29" t="s">
        <v>6</v>
      </c>
      <c r="D22" s="30" t="s">
        <v>27</v>
      </c>
      <c r="E22" s="30" t="s">
        <v>97</v>
      </c>
      <c r="F22" s="30" t="s">
        <v>98</v>
      </c>
      <c r="G22" s="30" t="s">
        <v>99</v>
      </c>
      <c r="H22" s="32" t="s">
        <v>95</v>
      </c>
      <c r="I22" s="39" t="s">
        <v>1</v>
      </c>
      <c r="J22" s="6">
        <v>5</v>
      </c>
      <c r="K22" s="6">
        <v>2</v>
      </c>
      <c r="L22" s="6">
        <v>1.6</v>
      </c>
      <c r="M22" s="6">
        <v>2</v>
      </c>
      <c r="N22" s="6">
        <v>1</v>
      </c>
      <c r="O22" s="6"/>
      <c r="P22" s="9">
        <f t="shared" si="16"/>
        <v>690</v>
      </c>
      <c r="Q22" s="6">
        <f t="shared" si="7"/>
        <v>350</v>
      </c>
      <c r="R22" s="5">
        <f t="shared" si="8"/>
        <v>150</v>
      </c>
      <c r="S22" s="5">
        <f t="shared" si="9"/>
        <v>40</v>
      </c>
      <c r="T22" s="5">
        <f t="shared" si="10"/>
        <v>90</v>
      </c>
      <c r="U22" s="5">
        <f t="shared" si="11"/>
        <v>60</v>
      </c>
      <c r="V22" s="5">
        <f t="shared" si="12"/>
        <v>0</v>
      </c>
      <c r="W22" s="9">
        <f t="shared" si="13"/>
        <v>690</v>
      </c>
    </row>
    <row r="23" spans="1:23" ht="22.5" customHeight="1">
      <c r="A23" s="44">
        <v>14</v>
      </c>
      <c r="B23" s="40">
        <v>42905</v>
      </c>
      <c r="C23" s="29" t="s">
        <v>49</v>
      </c>
      <c r="D23" s="30" t="s">
        <v>92</v>
      </c>
      <c r="E23" s="30" t="s">
        <v>71</v>
      </c>
      <c r="F23" s="32" t="s">
        <v>72</v>
      </c>
      <c r="G23" s="32" t="s">
        <v>152</v>
      </c>
      <c r="H23" s="32" t="s">
        <v>74</v>
      </c>
      <c r="I23" s="39"/>
      <c r="J23" s="6">
        <v>5</v>
      </c>
      <c r="K23" s="5">
        <v>2</v>
      </c>
      <c r="L23" s="5">
        <v>1.7</v>
      </c>
      <c r="M23" s="5">
        <v>2.1</v>
      </c>
      <c r="N23" s="5"/>
      <c r="O23" s="5"/>
      <c r="P23" s="9">
        <f t="shared" si="16"/>
        <v>637</v>
      </c>
      <c r="Q23" s="6">
        <f t="shared" si="7"/>
        <v>350</v>
      </c>
      <c r="R23" s="5">
        <f t="shared" si="8"/>
        <v>150</v>
      </c>
      <c r="S23" s="5">
        <f t="shared" si="9"/>
        <v>42.5</v>
      </c>
      <c r="T23" s="5">
        <f t="shared" si="10"/>
        <v>94.5</v>
      </c>
      <c r="U23" s="5">
        <f t="shared" si="11"/>
        <v>0</v>
      </c>
      <c r="V23" s="5">
        <f t="shared" si="12"/>
        <v>0</v>
      </c>
      <c r="W23" s="9">
        <f t="shared" si="13"/>
        <v>637</v>
      </c>
    </row>
    <row r="24" spans="1:23" ht="23.25" customHeight="1">
      <c r="A24" s="44">
        <v>15</v>
      </c>
      <c r="B24" s="40">
        <v>42906</v>
      </c>
      <c r="C24" s="29" t="s">
        <v>65</v>
      </c>
      <c r="D24" s="30" t="s">
        <v>118</v>
      </c>
      <c r="E24" s="30" t="s">
        <v>137</v>
      </c>
      <c r="F24" s="32" t="s">
        <v>75</v>
      </c>
      <c r="G24" s="32" t="s">
        <v>73</v>
      </c>
      <c r="H24" s="32" t="s">
        <v>76</v>
      </c>
      <c r="I24" s="39" t="s">
        <v>1</v>
      </c>
      <c r="J24" s="6">
        <v>5</v>
      </c>
      <c r="K24" s="6">
        <v>2.2999999999999998</v>
      </c>
      <c r="L24" s="6">
        <v>1.7</v>
      </c>
      <c r="M24" s="6">
        <v>2</v>
      </c>
      <c r="N24" s="6">
        <v>1</v>
      </c>
      <c r="O24" s="6"/>
      <c r="P24" s="9">
        <f t="shared" si="16"/>
        <v>715</v>
      </c>
      <c r="Q24" s="6">
        <f t="shared" si="7"/>
        <v>350</v>
      </c>
      <c r="R24" s="5">
        <f t="shared" si="8"/>
        <v>172.5</v>
      </c>
      <c r="S24" s="5">
        <f t="shared" si="9"/>
        <v>42.5</v>
      </c>
      <c r="T24" s="5">
        <f t="shared" si="10"/>
        <v>90</v>
      </c>
      <c r="U24" s="5">
        <f t="shared" si="11"/>
        <v>60</v>
      </c>
      <c r="V24" s="5">
        <f t="shared" si="12"/>
        <v>0</v>
      </c>
      <c r="W24" s="9">
        <f t="shared" si="13"/>
        <v>715</v>
      </c>
    </row>
    <row r="25" spans="1:23" ht="20.25" customHeight="1">
      <c r="A25" s="44">
        <v>16</v>
      </c>
      <c r="B25" s="40">
        <v>42907</v>
      </c>
      <c r="C25" s="29" t="s">
        <v>4</v>
      </c>
      <c r="D25" s="30" t="s">
        <v>77</v>
      </c>
      <c r="E25" s="30" t="s">
        <v>100</v>
      </c>
      <c r="F25" s="32" t="s">
        <v>78</v>
      </c>
      <c r="G25" s="30" t="s">
        <v>79</v>
      </c>
      <c r="H25" s="32" t="s">
        <v>80</v>
      </c>
      <c r="I25" s="39" t="s">
        <v>16</v>
      </c>
      <c r="J25" s="6">
        <v>5</v>
      </c>
      <c r="K25" s="6">
        <v>2</v>
      </c>
      <c r="L25" s="6">
        <v>1.6</v>
      </c>
      <c r="M25" s="6">
        <v>2</v>
      </c>
      <c r="N25" s="6"/>
      <c r="O25" s="6">
        <v>1</v>
      </c>
      <c r="P25" s="9">
        <f t="shared" si="16"/>
        <v>780</v>
      </c>
      <c r="Q25" s="6">
        <f t="shared" si="7"/>
        <v>350</v>
      </c>
      <c r="R25" s="5">
        <f t="shared" si="8"/>
        <v>150</v>
      </c>
      <c r="S25" s="5">
        <f t="shared" si="9"/>
        <v>40</v>
      </c>
      <c r="T25" s="5">
        <f t="shared" si="10"/>
        <v>90</v>
      </c>
      <c r="U25" s="5">
        <f t="shared" si="11"/>
        <v>0</v>
      </c>
      <c r="V25" s="5">
        <f t="shared" si="12"/>
        <v>150</v>
      </c>
      <c r="W25" s="9">
        <f t="shared" si="13"/>
        <v>780</v>
      </c>
    </row>
    <row r="26" spans="1:23" ht="18.75" customHeight="1">
      <c r="A26" s="44">
        <v>17</v>
      </c>
      <c r="B26" s="40">
        <v>42908</v>
      </c>
      <c r="C26" s="29" t="s">
        <v>5</v>
      </c>
      <c r="D26" s="26" t="s">
        <v>46</v>
      </c>
      <c r="E26" s="30" t="s">
        <v>138</v>
      </c>
      <c r="F26" s="55" t="s">
        <v>112</v>
      </c>
      <c r="G26" s="32" t="s">
        <v>82</v>
      </c>
      <c r="H26" s="32" t="s">
        <v>83</v>
      </c>
      <c r="I26" s="39"/>
      <c r="J26" s="6">
        <v>5</v>
      </c>
      <c r="K26" s="6">
        <v>2.1</v>
      </c>
      <c r="L26" s="6">
        <v>1.7</v>
      </c>
      <c r="M26" s="6">
        <v>2.2999999999999998</v>
      </c>
      <c r="N26" s="6"/>
      <c r="O26" s="6"/>
      <c r="P26" s="9">
        <f t="shared" si="16"/>
        <v>653.5</v>
      </c>
      <c r="Q26" s="6">
        <f t="shared" si="7"/>
        <v>350</v>
      </c>
      <c r="R26" s="5">
        <f t="shared" si="8"/>
        <v>157.5</v>
      </c>
      <c r="S26" s="5">
        <f t="shared" si="9"/>
        <v>42.5</v>
      </c>
      <c r="T26" s="5">
        <f t="shared" si="10"/>
        <v>103.49999999999999</v>
      </c>
      <c r="U26" s="5">
        <f t="shared" si="11"/>
        <v>0</v>
      </c>
      <c r="V26" s="5">
        <f t="shared" si="12"/>
        <v>0</v>
      </c>
      <c r="W26" s="9">
        <f t="shared" si="13"/>
        <v>653.5</v>
      </c>
    </row>
    <row r="27" spans="1:23" ht="21" customHeight="1">
      <c r="A27" s="44">
        <v>18</v>
      </c>
      <c r="B27" s="40">
        <v>42909</v>
      </c>
      <c r="C27" s="29" t="s">
        <v>6</v>
      </c>
      <c r="D27" s="30" t="s">
        <v>27</v>
      </c>
      <c r="E27" s="31" t="s">
        <v>139</v>
      </c>
      <c r="F27" s="31" t="s">
        <v>84</v>
      </c>
      <c r="G27" s="30" t="s">
        <v>85</v>
      </c>
      <c r="H27" s="30" t="s">
        <v>101</v>
      </c>
      <c r="I27" s="39" t="s">
        <v>1</v>
      </c>
      <c r="J27" s="6">
        <v>5</v>
      </c>
      <c r="K27" s="6">
        <v>2</v>
      </c>
      <c r="L27" s="6">
        <v>1.6</v>
      </c>
      <c r="M27" s="6">
        <v>2.1</v>
      </c>
      <c r="N27" s="6">
        <v>1</v>
      </c>
      <c r="O27" s="6"/>
      <c r="P27" s="9">
        <f t="shared" si="16"/>
        <v>694.5</v>
      </c>
      <c r="Q27" s="6">
        <f t="shared" si="7"/>
        <v>350</v>
      </c>
      <c r="R27" s="5">
        <f t="shared" si="8"/>
        <v>150</v>
      </c>
      <c r="S27" s="5">
        <f t="shared" si="9"/>
        <v>40</v>
      </c>
      <c r="T27" s="5">
        <f t="shared" si="10"/>
        <v>94.5</v>
      </c>
      <c r="U27" s="5">
        <f t="shared" si="11"/>
        <v>60</v>
      </c>
      <c r="V27" s="5">
        <f t="shared" si="12"/>
        <v>0</v>
      </c>
      <c r="W27" s="9">
        <f t="shared" si="13"/>
        <v>694.5</v>
      </c>
    </row>
    <row r="28" spans="1:23" ht="21.75" customHeight="1">
      <c r="A28" s="44">
        <v>19</v>
      </c>
      <c r="B28" s="43">
        <v>42912</v>
      </c>
      <c r="C28" s="29" t="s">
        <v>49</v>
      </c>
      <c r="D28" s="30" t="s">
        <v>27</v>
      </c>
      <c r="E28" s="57" t="s">
        <v>140</v>
      </c>
      <c r="F28" s="57" t="s">
        <v>147</v>
      </c>
      <c r="G28" s="31" t="s">
        <v>88</v>
      </c>
      <c r="H28" s="30" t="s">
        <v>86</v>
      </c>
      <c r="I28" s="39"/>
      <c r="J28" s="6">
        <v>5</v>
      </c>
      <c r="K28" s="6">
        <v>2</v>
      </c>
      <c r="L28" s="6">
        <v>1.6</v>
      </c>
      <c r="M28" s="6">
        <v>2</v>
      </c>
      <c r="N28" s="6"/>
      <c r="O28" s="6"/>
      <c r="P28" s="9">
        <f t="shared" ref="P28:P29" si="17">W28</f>
        <v>630</v>
      </c>
      <c r="Q28" s="6">
        <f t="shared" si="7"/>
        <v>350</v>
      </c>
      <c r="R28" s="5">
        <f t="shared" si="8"/>
        <v>150</v>
      </c>
      <c r="S28" s="5">
        <f t="shared" si="9"/>
        <v>40</v>
      </c>
      <c r="T28" s="5">
        <f t="shared" si="10"/>
        <v>90</v>
      </c>
      <c r="U28" s="5">
        <f t="shared" si="11"/>
        <v>0</v>
      </c>
      <c r="V28" s="5">
        <f t="shared" si="12"/>
        <v>0</v>
      </c>
      <c r="W28" s="9">
        <f t="shared" si="13"/>
        <v>630</v>
      </c>
    </row>
    <row r="29" spans="1:23" ht="21" customHeight="1">
      <c r="A29" s="44">
        <v>20</v>
      </c>
      <c r="B29" s="43">
        <v>42913</v>
      </c>
      <c r="C29" s="29" t="s">
        <v>65</v>
      </c>
      <c r="D29" s="30" t="s">
        <v>126</v>
      </c>
      <c r="E29" s="58" t="s">
        <v>103</v>
      </c>
      <c r="F29" s="59" t="s">
        <v>104</v>
      </c>
      <c r="G29" s="32" t="s">
        <v>105</v>
      </c>
      <c r="H29" s="32" t="s">
        <v>141</v>
      </c>
      <c r="I29" s="39" t="s">
        <v>1</v>
      </c>
      <c r="J29" s="6">
        <v>5</v>
      </c>
      <c r="K29" s="6">
        <v>1.8</v>
      </c>
      <c r="L29" s="6">
        <v>1.6</v>
      </c>
      <c r="M29" s="6">
        <v>2.1</v>
      </c>
      <c r="N29" s="6">
        <v>1</v>
      </c>
      <c r="O29" s="6"/>
      <c r="P29" s="9">
        <f t="shared" si="17"/>
        <v>679.5</v>
      </c>
      <c r="Q29" s="6">
        <f t="shared" si="7"/>
        <v>350</v>
      </c>
      <c r="R29" s="5">
        <f t="shared" si="8"/>
        <v>135</v>
      </c>
      <c r="S29" s="5">
        <f t="shared" si="9"/>
        <v>40</v>
      </c>
      <c r="T29" s="5">
        <f t="shared" si="10"/>
        <v>94.5</v>
      </c>
      <c r="U29" s="5">
        <f t="shared" si="11"/>
        <v>60</v>
      </c>
      <c r="V29" s="5">
        <f t="shared" si="12"/>
        <v>0</v>
      </c>
      <c r="W29" s="9">
        <f t="shared" si="13"/>
        <v>679.5</v>
      </c>
    </row>
    <row r="30" spans="1:23" ht="22.5" customHeight="1">
      <c r="A30" s="44">
        <v>21</v>
      </c>
      <c r="B30" s="43">
        <v>42914</v>
      </c>
      <c r="C30" s="29" t="s">
        <v>4</v>
      </c>
      <c r="D30" s="32" t="s">
        <v>89</v>
      </c>
      <c r="E30" s="30" t="s">
        <v>142</v>
      </c>
      <c r="F30" s="30" t="s">
        <v>90</v>
      </c>
      <c r="G30" s="41" t="s">
        <v>106</v>
      </c>
      <c r="H30" s="41" t="s">
        <v>143</v>
      </c>
      <c r="I30" s="39" t="s">
        <v>16</v>
      </c>
      <c r="J30" s="6">
        <v>5</v>
      </c>
      <c r="K30" s="6">
        <v>2</v>
      </c>
      <c r="L30" s="6">
        <v>1.6</v>
      </c>
      <c r="M30" s="6">
        <v>2</v>
      </c>
      <c r="N30" s="6"/>
      <c r="O30" s="6">
        <v>1</v>
      </c>
      <c r="P30" s="9">
        <f t="shared" ref="P30:P32" si="18">W30</f>
        <v>780</v>
      </c>
      <c r="Q30" s="6">
        <f t="shared" si="7"/>
        <v>350</v>
      </c>
      <c r="R30" s="5">
        <f t="shared" si="8"/>
        <v>150</v>
      </c>
      <c r="S30" s="5">
        <f t="shared" si="9"/>
        <v>40</v>
      </c>
      <c r="T30" s="5">
        <f t="shared" si="10"/>
        <v>90</v>
      </c>
      <c r="U30" s="5">
        <f t="shared" si="11"/>
        <v>0</v>
      </c>
      <c r="V30" s="5">
        <f t="shared" si="12"/>
        <v>150</v>
      </c>
      <c r="W30" s="9">
        <f t="shared" si="13"/>
        <v>780</v>
      </c>
    </row>
    <row r="31" spans="1:23" ht="21" customHeight="1">
      <c r="A31" s="44">
        <v>22</v>
      </c>
      <c r="B31" s="43">
        <v>42915</v>
      </c>
      <c r="C31" s="29" t="s">
        <v>5</v>
      </c>
      <c r="D31" s="26" t="s">
        <v>46</v>
      </c>
      <c r="E31" s="59" t="s">
        <v>144</v>
      </c>
      <c r="F31" s="55" t="s">
        <v>112</v>
      </c>
      <c r="G31" s="59" t="s">
        <v>145</v>
      </c>
      <c r="H31" s="59" t="s">
        <v>146</v>
      </c>
      <c r="I31" s="42"/>
      <c r="J31" s="51">
        <v>5</v>
      </c>
      <c r="K31" s="51">
        <v>2</v>
      </c>
      <c r="L31" s="51">
        <v>1.7</v>
      </c>
      <c r="M31" s="51">
        <v>2.2000000000000002</v>
      </c>
      <c r="N31" s="51"/>
      <c r="O31" s="51"/>
      <c r="P31" s="53">
        <f t="shared" si="18"/>
        <v>641.5</v>
      </c>
      <c r="Q31" s="6">
        <f t="shared" si="7"/>
        <v>350</v>
      </c>
      <c r="R31" s="5">
        <f t="shared" si="8"/>
        <v>150</v>
      </c>
      <c r="S31" s="5">
        <f t="shared" si="9"/>
        <v>42.5</v>
      </c>
      <c r="T31" s="5">
        <f t="shared" si="10"/>
        <v>99.000000000000014</v>
      </c>
      <c r="U31" s="5">
        <f t="shared" si="11"/>
        <v>0</v>
      </c>
      <c r="V31" s="5">
        <f t="shared" si="12"/>
        <v>0</v>
      </c>
      <c r="W31" s="9">
        <f t="shared" si="13"/>
        <v>641.5</v>
      </c>
    </row>
    <row r="32" spans="1:23" ht="21" customHeight="1">
      <c r="A32" s="44">
        <v>23</v>
      </c>
      <c r="B32" s="43">
        <v>42916</v>
      </c>
      <c r="C32" s="29" t="s">
        <v>6</v>
      </c>
      <c r="D32" s="13" t="s">
        <v>102</v>
      </c>
      <c r="E32" s="46"/>
      <c r="F32" s="46"/>
      <c r="G32" s="46"/>
      <c r="H32" s="47"/>
      <c r="I32" s="48"/>
      <c r="J32" s="52">
        <v>6</v>
      </c>
      <c r="K32" s="52">
        <v>1.5</v>
      </c>
      <c r="L32" s="52"/>
      <c r="M32" s="52">
        <v>2</v>
      </c>
      <c r="N32" s="52"/>
      <c r="O32" s="51"/>
      <c r="P32" s="53">
        <f t="shared" si="18"/>
        <v>622.5</v>
      </c>
      <c r="Q32" s="6">
        <f t="shared" si="7"/>
        <v>420</v>
      </c>
      <c r="R32" s="5">
        <f t="shared" si="8"/>
        <v>112.5</v>
      </c>
      <c r="S32" s="5">
        <f t="shared" si="9"/>
        <v>0</v>
      </c>
      <c r="T32" s="5">
        <f t="shared" si="10"/>
        <v>90</v>
      </c>
      <c r="U32" s="5">
        <f t="shared" si="11"/>
        <v>0</v>
      </c>
      <c r="V32" s="5">
        <f t="shared" si="12"/>
        <v>0</v>
      </c>
      <c r="W32" s="9">
        <f t="shared" si="13"/>
        <v>622.5</v>
      </c>
    </row>
    <row r="33" spans="1:23" ht="21.75" customHeight="1">
      <c r="A33" s="91" t="s">
        <v>93</v>
      </c>
      <c r="B33" s="92"/>
      <c r="C33" s="92"/>
      <c r="D33" s="92"/>
      <c r="E33" s="92"/>
      <c r="F33" s="92"/>
      <c r="G33" s="92"/>
      <c r="H33" s="93"/>
      <c r="I33" s="27"/>
      <c r="J33" s="27">
        <f t="shared" ref="J33:O33" si="19">SUM(J10:J32)/23</f>
        <v>5.0434782608695654</v>
      </c>
      <c r="K33" s="27">
        <f t="shared" si="19"/>
        <v>2.0347826086956524</v>
      </c>
      <c r="L33" s="27">
        <f t="shared" si="19"/>
        <v>1.5652173913043481</v>
      </c>
      <c r="M33" s="27">
        <f t="shared" si="19"/>
        <v>2.1086956521739135</v>
      </c>
      <c r="N33" s="27">
        <f t="shared" si="19"/>
        <v>0.34782608695652173</v>
      </c>
      <c r="O33" s="5">
        <f t="shared" si="19"/>
        <v>0.17391304347826086</v>
      </c>
      <c r="P33" s="9">
        <f>W33</f>
        <v>686.63043478260875</v>
      </c>
      <c r="Q33" s="6">
        <f t="shared" ref="Q33:W33" si="20">SUM(Q10:Q32)/23</f>
        <v>353.04347826086956</v>
      </c>
      <c r="R33" s="5">
        <f t="shared" si="20"/>
        <v>152.60869565217391</v>
      </c>
      <c r="S33" s="5">
        <f t="shared" si="20"/>
        <v>39.130434782608695</v>
      </c>
      <c r="T33" s="5">
        <f t="shared" si="20"/>
        <v>94.891304347826093</v>
      </c>
      <c r="U33" s="5">
        <f t="shared" si="20"/>
        <v>20.869565217391305</v>
      </c>
      <c r="V33" s="28">
        <f t="shared" si="20"/>
        <v>26.086956521739129</v>
      </c>
      <c r="W33" s="9">
        <f t="shared" si="20"/>
        <v>686.63043478260875</v>
      </c>
    </row>
    <row r="34" spans="1:23">
      <c r="A34" s="2" t="s">
        <v>148</v>
      </c>
      <c r="B34" s="1"/>
      <c r="C34" s="1"/>
      <c r="D34" s="1"/>
      <c r="E34" s="1"/>
      <c r="F34" s="1"/>
      <c r="G34" s="1"/>
      <c r="H34" s="7"/>
      <c r="I34" s="7"/>
      <c r="J34" s="4"/>
      <c r="K34" s="4"/>
      <c r="L34" s="4"/>
      <c r="M34" s="4"/>
      <c r="N34" s="4"/>
      <c r="O34" s="4"/>
    </row>
    <row r="35" spans="1:23">
      <c r="A35" s="2" t="s">
        <v>149</v>
      </c>
      <c r="B35" s="1"/>
      <c r="C35" s="1"/>
      <c r="D35" s="1"/>
      <c r="E35" s="1"/>
      <c r="F35" s="1"/>
      <c r="G35" s="1"/>
      <c r="H35" s="7"/>
      <c r="I35" s="7"/>
      <c r="J35" s="4"/>
      <c r="K35" s="4"/>
      <c r="L35" s="4"/>
      <c r="M35" s="4"/>
      <c r="N35" s="4"/>
      <c r="O35" s="4"/>
    </row>
    <row r="36" spans="1:23" ht="33" customHeight="1">
      <c r="A36" s="2" t="s">
        <v>2</v>
      </c>
      <c r="B36" s="3"/>
      <c r="C36" s="3"/>
      <c r="D36" s="3"/>
      <c r="E36" s="3"/>
      <c r="F36" s="3"/>
      <c r="G36" s="1"/>
      <c r="H36" s="7"/>
      <c r="I36" s="7"/>
      <c r="J36" s="4"/>
      <c r="K36" s="4"/>
      <c r="L36" s="4"/>
      <c r="M36" s="4"/>
      <c r="N36" s="4"/>
      <c r="O36" s="4"/>
      <c r="R36" s="10"/>
      <c r="S36" s="11"/>
      <c r="T36" s="11"/>
      <c r="U36" s="11"/>
      <c r="V36" s="12"/>
      <c r="W36" s="12"/>
    </row>
    <row r="37" spans="1:23" ht="17.25" customHeight="1">
      <c r="B37" s="86" t="s">
        <v>24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23">
      <c r="B38" s="86" t="s">
        <v>25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</row>
    <row r="39" spans="1:23" ht="52.8" customHeight="1">
      <c r="B39" s="86" t="s">
        <v>26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23" ht="41.4" customHeight="1">
      <c r="B40" s="60" t="s">
        <v>150</v>
      </c>
      <c r="C40" s="61"/>
      <c r="D40" s="61"/>
      <c r="E40" s="61"/>
      <c r="F40" s="61"/>
      <c r="G40" s="61"/>
      <c r="H40" s="61"/>
      <c r="I40" s="8"/>
      <c r="J40" s="8"/>
      <c r="K40" s="8"/>
      <c r="L40" s="8"/>
      <c r="M40" s="8"/>
      <c r="N40" s="8"/>
      <c r="O40" s="8"/>
    </row>
    <row r="41" spans="1:23" ht="16.5" hidden="1" customHeight="1"/>
    <row r="42" spans="1:23" ht="17.399999999999999">
      <c r="A42" s="70" t="s">
        <v>151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N42" s="4"/>
    </row>
    <row r="43" spans="1:23" ht="18" thickBot="1">
      <c r="A43" s="14" t="s">
        <v>29</v>
      </c>
    </row>
    <row r="44" spans="1:23" ht="48" customHeight="1">
      <c r="A44" s="20" t="s">
        <v>30</v>
      </c>
      <c r="B44" s="71" t="s">
        <v>31</v>
      </c>
      <c r="C44" s="71"/>
      <c r="D44" s="71"/>
      <c r="E44" s="15" t="s">
        <v>32</v>
      </c>
      <c r="F44" s="22" t="s">
        <v>33</v>
      </c>
      <c r="G44" s="23" t="s">
        <v>45</v>
      </c>
      <c r="H44" s="71" t="s">
        <v>34</v>
      </c>
      <c r="I44" s="71"/>
      <c r="J44" s="71"/>
      <c r="K44" s="71"/>
      <c r="L44" s="71"/>
    </row>
    <row r="45" spans="1:23" ht="30" customHeight="1">
      <c r="A45" s="24" t="s">
        <v>35</v>
      </c>
      <c r="B45" s="66"/>
      <c r="C45" s="66"/>
      <c r="D45" s="66"/>
      <c r="E45" s="13"/>
      <c r="F45" s="13"/>
      <c r="G45" s="13"/>
      <c r="H45" s="66" t="s">
        <v>36</v>
      </c>
      <c r="I45" s="66"/>
      <c r="J45" s="66"/>
      <c r="K45" s="66"/>
      <c r="L45" s="66"/>
    </row>
    <row r="46" spans="1:23" ht="30" customHeight="1" thickBot="1">
      <c r="A46" s="25" t="s">
        <v>37</v>
      </c>
      <c r="B46" s="66"/>
      <c r="C46" s="66"/>
      <c r="D46" s="66"/>
      <c r="E46" s="13"/>
      <c r="F46" s="13"/>
      <c r="G46" s="13"/>
      <c r="H46" s="66" t="s">
        <v>36</v>
      </c>
      <c r="I46" s="66"/>
      <c r="J46" s="66"/>
      <c r="K46" s="66"/>
      <c r="L46" s="66"/>
    </row>
    <row r="47" spans="1:23" ht="30" customHeight="1" thickBot="1">
      <c r="A47" s="25" t="s">
        <v>38</v>
      </c>
      <c r="B47" s="66"/>
      <c r="C47" s="66"/>
      <c r="D47" s="66"/>
      <c r="E47" s="13"/>
      <c r="F47" s="13"/>
      <c r="G47" s="33"/>
      <c r="H47" s="66" t="s">
        <v>36</v>
      </c>
      <c r="I47" s="66"/>
      <c r="J47" s="66"/>
      <c r="K47" s="66"/>
      <c r="L47" s="66"/>
    </row>
    <row r="48" spans="1:23" ht="30" customHeight="1" thickBot="1">
      <c r="A48" s="25" t="s">
        <v>39</v>
      </c>
      <c r="B48" s="66"/>
      <c r="C48" s="66"/>
      <c r="D48" s="66"/>
      <c r="E48" s="13"/>
      <c r="F48" s="13"/>
      <c r="G48" s="13"/>
      <c r="H48" s="66" t="s">
        <v>36</v>
      </c>
      <c r="I48" s="66"/>
      <c r="J48" s="66"/>
      <c r="K48" s="66"/>
      <c r="L48" s="66"/>
    </row>
    <row r="49" spans="1:12" ht="30" customHeight="1" thickBot="1">
      <c r="A49" s="25" t="s">
        <v>15</v>
      </c>
      <c r="B49" s="66"/>
      <c r="C49" s="66"/>
      <c r="D49" s="66"/>
      <c r="E49" s="13"/>
      <c r="F49" s="13"/>
      <c r="G49" s="13"/>
      <c r="H49" s="66" t="s">
        <v>36</v>
      </c>
      <c r="I49" s="66"/>
      <c r="J49" s="66"/>
      <c r="K49" s="66"/>
      <c r="L49" s="66"/>
    </row>
    <row r="50" spans="1:12" ht="30" customHeight="1" thickBot="1">
      <c r="A50" s="25" t="s">
        <v>40</v>
      </c>
      <c r="B50" s="66"/>
      <c r="C50" s="66"/>
      <c r="D50" s="66"/>
      <c r="E50" s="16"/>
      <c r="F50" s="13"/>
      <c r="G50" s="13"/>
      <c r="H50" s="67"/>
      <c r="I50" s="68"/>
      <c r="J50" s="68"/>
      <c r="K50" s="68"/>
      <c r="L50" s="69"/>
    </row>
    <row r="51" spans="1:12" ht="17.399999999999999">
      <c r="A51" s="17" t="s">
        <v>41</v>
      </c>
    </row>
    <row r="52" spans="1:12" ht="17.399999999999999">
      <c r="A52" s="17" t="s">
        <v>44</v>
      </c>
    </row>
    <row r="53" spans="1:12" ht="17.399999999999999">
      <c r="A53" s="17" t="s">
        <v>42</v>
      </c>
    </row>
    <row r="54" spans="1:12" ht="17.399999999999999">
      <c r="A54" s="18" t="s">
        <v>43</v>
      </c>
    </row>
    <row r="56" spans="1:12">
      <c r="A56" s="19"/>
    </row>
    <row r="57" spans="1:12" ht="24.6">
      <c r="A57" s="62" t="str">
        <f>B40</f>
        <v>台南市安順國小106.6月份學校供應量反映表</v>
      </c>
      <c r="B57" s="62"/>
      <c r="C57" s="62"/>
      <c r="D57" s="62"/>
      <c r="E57" s="62"/>
      <c r="F57" s="62"/>
      <c r="G57" s="62"/>
      <c r="H57" s="62"/>
      <c r="I57" s="21"/>
      <c r="J57" s="21"/>
    </row>
    <row r="58" spans="1:12" ht="17.399999999999999">
      <c r="A58" s="70" t="str">
        <f>A42</f>
        <v xml:space="preserve">                                           班級：                            調查日期：  106年6月1日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</row>
    <row r="59" spans="1:12" ht="18" thickBot="1">
      <c r="A59" s="14" t="s">
        <v>29</v>
      </c>
    </row>
    <row r="60" spans="1:12" ht="36" customHeight="1">
      <c r="A60" s="20" t="s">
        <v>30</v>
      </c>
      <c r="B60" s="71" t="s">
        <v>31</v>
      </c>
      <c r="C60" s="71"/>
      <c r="D60" s="71"/>
      <c r="E60" s="15" t="s">
        <v>32</v>
      </c>
      <c r="F60" s="22" t="s">
        <v>33</v>
      </c>
      <c r="G60" s="23" t="s">
        <v>45</v>
      </c>
      <c r="H60" s="71" t="s">
        <v>34</v>
      </c>
      <c r="I60" s="71"/>
      <c r="J60" s="71"/>
      <c r="K60" s="71"/>
      <c r="L60" s="71"/>
    </row>
    <row r="61" spans="1:12" ht="30" customHeight="1">
      <c r="A61" s="24" t="s">
        <v>35</v>
      </c>
      <c r="B61" s="66"/>
      <c r="C61" s="66"/>
      <c r="D61" s="66"/>
      <c r="E61" s="13"/>
      <c r="F61" s="13"/>
      <c r="G61" s="13"/>
      <c r="H61" s="66" t="s">
        <v>36</v>
      </c>
      <c r="I61" s="66"/>
      <c r="J61" s="66"/>
      <c r="K61" s="66"/>
      <c r="L61" s="66"/>
    </row>
    <row r="62" spans="1:12" ht="30" customHeight="1" thickBot="1">
      <c r="A62" s="25" t="s">
        <v>37</v>
      </c>
      <c r="B62" s="66"/>
      <c r="C62" s="66"/>
      <c r="D62" s="66"/>
      <c r="E62" s="13"/>
      <c r="F62" s="13"/>
      <c r="G62" s="13"/>
      <c r="H62" s="66" t="s">
        <v>36</v>
      </c>
      <c r="I62" s="66"/>
      <c r="J62" s="66"/>
      <c r="K62" s="66"/>
      <c r="L62" s="66"/>
    </row>
    <row r="63" spans="1:12" ht="30" customHeight="1" thickBot="1">
      <c r="A63" s="25" t="s">
        <v>38</v>
      </c>
      <c r="B63" s="66"/>
      <c r="C63" s="66"/>
      <c r="D63" s="66"/>
      <c r="E63" s="13"/>
      <c r="F63" s="13"/>
      <c r="G63" s="13"/>
      <c r="H63" s="66" t="s">
        <v>36</v>
      </c>
      <c r="I63" s="66"/>
      <c r="J63" s="66"/>
      <c r="K63" s="66"/>
      <c r="L63" s="66"/>
    </row>
    <row r="64" spans="1:12" ht="30" customHeight="1" thickBot="1">
      <c r="A64" s="25" t="s">
        <v>39</v>
      </c>
      <c r="B64" s="66"/>
      <c r="C64" s="66"/>
      <c r="D64" s="66"/>
      <c r="E64" s="13"/>
      <c r="F64" s="13"/>
      <c r="G64" s="13"/>
      <c r="H64" s="66" t="s">
        <v>36</v>
      </c>
      <c r="I64" s="66"/>
      <c r="J64" s="66"/>
      <c r="K64" s="66"/>
      <c r="L64" s="66"/>
    </row>
    <row r="65" spans="1:12" ht="27.75" customHeight="1" thickBot="1">
      <c r="A65" s="25" t="s">
        <v>15</v>
      </c>
      <c r="B65" s="66"/>
      <c r="C65" s="66"/>
      <c r="D65" s="66"/>
      <c r="E65" s="13"/>
      <c r="F65" s="13"/>
      <c r="G65" s="13"/>
      <c r="H65" s="66" t="s">
        <v>36</v>
      </c>
      <c r="I65" s="66"/>
      <c r="J65" s="66"/>
      <c r="K65" s="66"/>
      <c r="L65" s="66"/>
    </row>
    <row r="66" spans="1:12" ht="28.5" customHeight="1" thickBot="1">
      <c r="A66" s="25" t="s">
        <v>40</v>
      </c>
      <c r="B66" s="66"/>
      <c r="C66" s="66"/>
      <c r="D66" s="66"/>
      <c r="E66" s="16"/>
      <c r="F66" s="13"/>
      <c r="G66" s="13"/>
      <c r="H66" s="67"/>
      <c r="I66" s="68"/>
      <c r="J66" s="68"/>
      <c r="K66" s="68"/>
      <c r="L66" s="69"/>
    </row>
    <row r="67" spans="1:12" ht="23.25" customHeight="1">
      <c r="A67" s="17" t="s">
        <v>41</v>
      </c>
    </row>
    <row r="68" spans="1:12" ht="24.75" customHeight="1">
      <c r="A68" s="17" t="s">
        <v>44</v>
      </c>
    </row>
    <row r="69" spans="1:12" ht="27.75" customHeight="1">
      <c r="A69" s="17" t="s">
        <v>42</v>
      </c>
    </row>
    <row r="70" spans="1:12" ht="27" customHeight="1">
      <c r="A70" s="18" t="s">
        <v>43</v>
      </c>
    </row>
  </sheetData>
  <mergeCells count="66">
    <mergeCell ref="B37:O37"/>
    <mergeCell ref="B38:O38"/>
    <mergeCell ref="B39:O39"/>
    <mergeCell ref="Q7:Q9"/>
    <mergeCell ref="R7:R9"/>
    <mergeCell ref="P8:P9"/>
    <mergeCell ref="A33:H33"/>
    <mergeCell ref="D2:O2"/>
    <mergeCell ref="D3:O3"/>
    <mergeCell ref="D4:O4"/>
    <mergeCell ref="U7:U9"/>
    <mergeCell ref="V7:V9"/>
    <mergeCell ref="S7:S9"/>
    <mergeCell ref="T7:T9"/>
    <mergeCell ref="E8:E9"/>
    <mergeCell ref="F8:F9"/>
    <mergeCell ref="G8:G9"/>
    <mergeCell ref="H8:H9"/>
    <mergeCell ref="O8:O9"/>
    <mergeCell ref="B48:D48"/>
    <mergeCell ref="B49:D49"/>
    <mergeCell ref="D5:O5"/>
    <mergeCell ref="J8:J9"/>
    <mergeCell ref="K8:K9"/>
    <mergeCell ref="L8:L9"/>
    <mergeCell ref="M8:M9"/>
    <mergeCell ref="N8:N9"/>
    <mergeCell ref="A1:C6"/>
    <mergeCell ref="D6:O6"/>
    <mergeCell ref="D1:O1"/>
    <mergeCell ref="A7:O7"/>
    <mergeCell ref="A8:A9"/>
    <mergeCell ref="B8:B9"/>
    <mergeCell ref="C8:C9"/>
    <mergeCell ref="D8:D9"/>
    <mergeCell ref="B66:D66"/>
    <mergeCell ref="H66:L66"/>
    <mergeCell ref="B61:D61"/>
    <mergeCell ref="H61:L61"/>
    <mergeCell ref="B62:D62"/>
    <mergeCell ref="H62:L62"/>
    <mergeCell ref="B63:D63"/>
    <mergeCell ref="H63:L63"/>
    <mergeCell ref="B65:D65"/>
    <mergeCell ref="H65:L65"/>
    <mergeCell ref="H50:L50"/>
    <mergeCell ref="A58:K58"/>
    <mergeCell ref="B60:D60"/>
    <mergeCell ref="H60:L60"/>
    <mergeCell ref="B50:D50"/>
    <mergeCell ref="B40:H40"/>
    <mergeCell ref="A57:H57"/>
    <mergeCell ref="W7:W9"/>
    <mergeCell ref="B64:D64"/>
    <mergeCell ref="H64:L64"/>
    <mergeCell ref="A42:K42"/>
    <mergeCell ref="B44:D44"/>
    <mergeCell ref="H44:L44"/>
    <mergeCell ref="H45:L45"/>
    <mergeCell ref="H46:L46"/>
    <mergeCell ref="H47:L47"/>
    <mergeCell ref="H48:L48"/>
    <mergeCell ref="H49:L49"/>
    <mergeCell ref="B45:D45"/>
    <mergeCell ref="B46:D46"/>
    <mergeCell ref="B47:D47"/>
  </mergeCells>
  <phoneticPr fontId="2" type="noConversion"/>
  <pageMargins left="0.31496062992125984" right="0.11811023622047245" top="0.31496062992125984" bottom="0.35433070866141736" header="0.31496062992125984" footer="0.31496062992125984"/>
  <pageSetup paperSize="9" orientation="portrait" horizont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106.6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2017-05-23T09:31:19Z</cp:lastPrinted>
  <dcterms:created xsi:type="dcterms:W3CDTF">2011-03-30T01:26:20Z</dcterms:created>
  <dcterms:modified xsi:type="dcterms:W3CDTF">2017-05-25T08:39:01Z</dcterms:modified>
</cp:coreProperties>
</file>